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6. капстрой" sheetId="1" r:id="rId1"/>
  </sheets>
  <externalReferences>
    <externalReference r:id="rId2"/>
  </externalReferenc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6" i="1"/>
  <c r="D36"/>
  <c r="C36"/>
  <c r="E35"/>
  <c r="E34" s="1"/>
  <c r="E33" s="1"/>
  <c r="D35"/>
  <c r="D33" s="1"/>
  <c r="C35"/>
  <c r="D34"/>
  <c r="C34"/>
  <c r="C33"/>
  <c r="E32"/>
  <c r="D32"/>
  <c r="C32"/>
  <c r="C30" s="1"/>
  <c r="C29" s="1"/>
  <c r="E31"/>
  <c r="E30" s="1"/>
  <c r="E29" s="1"/>
  <c r="D31"/>
  <c r="D30" s="1"/>
  <c r="D29" s="1"/>
  <c r="C31"/>
  <c r="E28"/>
  <c r="E26" s="1"/>
  <c r="E25" s="1"/>
  <c r="D28"/>
  <c r="D26" s="1"/>
  <c r="D25" s="1"/>
  <c r="C28"/>
  <c r="C26" s="1"/>
  <c r="C25" s="1"/>
  <c r="C37" s="1"/>
  <c r="E27"/>
  <c r="D27"/>
  <c r="C27"/>
  <c r="E24"/>
  <c r="E22" s="1"/>
  <c r="E21" s="1"/>
  <c r="D24"/>
  <c r="C24"/>
  <c r="D23"/>
  <c r="D22" s="1"/>
  <c r="D21" s="1"/>
  <c r="C23"/>
  <c r="C22" s="1"/>
  <c r="C21" s="1"/>
  <c r="E20"/>
  <c r="D20"/>
  <c r="E19"/>
  <c r="D19"/>
  <c r="E18"/>
  <c r="E17" s="1"/>
  <c r="D18"/>
  <c r="D17" s="1"/>
  <c r="C18"/>
  <c r="C17"/>
  <c r="E16"/>
  <c r="D16"/>
  <c r="E15"/>
  <c r="D15"/>
  <c r="E14"/>
  <c r="D14"/>
  <c r="D13" s="1"/>
  <c r="C14"/>
  <c r="C13" s="1"/>
  <c r="E13"/>
  <c r="D37" l="1"/>
  <c r="E37"/>
</calcChain>
</file>

<file path=xl/sharedStrings.xml><?xml version="1.0" encoding="utf-8"?>
<sst xmlns="http://schemas.openxmlformats.org/spreadsheetml/2006/main" count="40" uniqueCount="26">
  <si>
    <t>Приложение №6</t>
  </si>
  <si>
    <t xml:space="preserve">к Решению Совета депутатов ЗАТО г. Североморск  
</t>
  </si>
  <si>
    <t>"Приложение №6</t>
  </si>
  <si>
    <t>к Решению Совета депутатов ЗАТО г. Североморск</t>
  </si>
  <si>
    <t>от 19.12.2023 № 386</t>
  </si>
  <si>
    <t>Распределение бюджетных ассигнований на осуществление бюджетных инвестиций и предоставление бюджетным учреждениям субсидий на осуществление капитальных вложений в объекты муниципальной собственности ЗАТО г. Североморск на 2024 год и плановый период 2025 и 2026 годов</t>
  </si>
  <si>
    <t>рублей</t>
  </si>
  <si>
    <t>Наименование</t>
  </si>
  <si>
    <t>Код ведомства</t>
  </si>
  <si>
    <t xml:space="preserve">Сумма </t>
  </si>
  <si>
    <t>2024 год</t>
  </si>
  <si>
    <t>2025 год</t>
  </si>
  <si>
    <t>2026 год</t>
  </si>
  <si>
    <t>Реконструкция магистрального водовода Д=329 мм от сопки «Маячная» от РЧВ сопки «М» до колодца В-481 на ул. Восточная;</t>
  </si>
  <si>
    <t>Комитет по развитию городского хозяйства администрации ЗАТО г. Североморск</t>
  </si>
  <si>
    <t>за счет средств межбюджетных трансфертов</t>
  </si>
  <si>
    <t>за счет собственных  средств</t>
  </si>
  <si>
    <t>Реконструкция магистрального водовода Д=426 мм от Мурманского шоссе колодец В-216 по ул. Заводской до колодца В-796</t>
  </si>
  <si>
    <t>Реконструкция водопроводной насосной станции с установкой комплекса оборудования очистки воды на объекте: "Станция водоподготовки на ВНС-1 озере Большое Грязненское"</t>
  </si>
  <si>
    <t>за счет собственных средств</t>
  </si>
  <si>
    <t>Строительство и развитие нового городского кладбища в районе п.г.т. Сафоново, Мурманской области</t>
  </si>
  <si>
    <t>Строительство Центра питания городской сети (электроснабжение) в ЗАТО г. Североморск</t>
  </si>
  <si>
    <t>Проектирование и строительство линейного объекта в целях присоединения объектов ИЖС к сетям водоснабжения</t>
  </si>
  <si>
    <t>ВСЕГО</t>
  </si>
  <si>
    <t>__________________".</t>
  </si>
  <si>
    <t>от 17.12.2024 № 530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</si>
</sst>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_-* #,##0.00_р_._-;\-* #,##0.00_р_._-;_-* &quot;-&quot;??_р_._-;_-@_-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9"/>
      <color theme="1"/>
      <name val="Times New Roman"/>
      <family val="1"/>
      <charset val="204"/>
    </font>
    <font>
      <sz val="9"/>
      <name val="Calibri"/>
      <family val="2"/>
      <charset val="204"/>
      <scheme val="minor"/>
    </font>
    <font>
      <b/>
      <sz val="10"/>
      <color rgb="FF000000"/>
      <name val="Arial Cyr"/>
    </font>
    <font>
      <b/>
      <sz val="9"/>
      <color rgb="FF000000"/>
      <name val="Arial Cy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4" fontId="14" fillId="2" borderId="5">
      <alignment horizontal="right" vertical="top" shrinkToFit="1"/>
    </xf>
  </cellStyleXfs>
  <cellXfs count="49">
    <xf numFmtId="0" fontId="0" fillId="0" borderId="0" xfId="0"/>
    <xf numFmtId="0" fontId="3" fillId="0" borderId="0" xfId="0" applyFont="1"/>
    <xf numFmtId="4" fontId="3" fillId="0" borderId="0" xfId="0" applyNumberFormat="1" applyFont="1"/>
    <xf numFmtId="164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wrapText="1"/>
    </xf>
    <xf numFmtId="4" fontId="5" fillId="0" borderId="0" xfId="0" applyNumberFormat="1" applyFont="1" applyAlignment="1">
      <alignment horizontal="right" wrapText="1"/>
    </xf>
    <xf numFmtId="0" fontId="5" fillId="0" borderId="0" xfId="0" applyFont="1"/>
    <xf numFmtId="164" fontId="5" fillId="0" borderId="0" xfId="0" applyNumberFormat="1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  <xf numFmtId="0" fontId="2" fillId="0" borderId="0" xfId="0" applyFont="1"/>
    <xf numFmtId="0" fontId="7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/>
    <xf numFmtId="4" fontId="8" fillId="0" borderId="0" xfId="0" applyNumberFormat="1" applyFont="1"/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5" fontId="10" fillId="0" borderId="2" xfId="1" applyFont="1" applyFill="1" applyBorder="1" applyAlignment="1">
      <alignment horizontal="center" vertical="center"/>
    </xf>
    <xf numFmtId="0" fontId="11" fillId="0" borderId="0" xfId="0" applyFont="1"/>
    <xf numFmtId="4" fontId="11" fillId="0" borderId="0" xfId="0" applyNumberFormat="1" applyFont="1"/>
    <xf numFmtId="0" fontId="9" fillId="0" borderId="2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165" fontId="9" fillId="3" borderId="2" xfId="1" applyFont="1" applyFill="1" applyBorder="1" applyAlignment="1">
      <alignment horizontal="center" vertical="center"/>
    </xf>
    <xf numFmtId="165" fontId="9" fillId="0" borderId="2" xfId="1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165" fontId="12" fillId="0" borderId="2" xfId="1" applyFont="1" applyFill="1" applyBorder="1" applyAlignment="1">
      <alignment horizontal="center" vertical="center"/>
    </xf>
    <xf numFmtId="165" fontId="7" fillId="0" borderId="2" xfId="1" applyFont="1" applyFill="1" applyBorder="1" applyAlignment="1">
      <alignment horizontal="center" vertical="center"/>
    </xf>
    <xf numFmtId="165" fontId="7" fillId="3" borderId="2" xfId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vertical="center" wrapText="1"/>
    </xf>
    <xf numFmtId="165" fontId="12" fillId="3" borderId="2" xfId="1" applyFont="1" applyFill="1" applyBorder="1" applyAlignment="1">
      <alignment horizontal="center" vertical="center"/>
    </xf>
    <xf numFmtId="0" fontId="10" fillId="0" borderId="4" xfId="0" applyFont="1" applyBorder="1"/>
    <xf numFmtId="0" fontId="13" fillId="0" borderId="0" xfId="0" applyFont="1"/>
    <xf numFmtId="4" fontId="13" fillId="0" borderId="0" xfId="0" applyNumberFormat="1" applyFont="1"/>
    <xf numFmtId="0" fontId="9" fillId="0" borderId="0" xfId="0" applyFont="1" applyAlignment="1">
      <alignment vertical="center"/>
    </xf>
    <xf numFmtId="4" fontId="15" fillId="0" borderId="0" xfId="2" applyFont="1" applyFill="1" applyBorder="1">
      <alignment horizontal="right" vertical="top" shrinkToFit="1"/>
    </xf>
    <xf numFmtId="4" fontId="7" fillId="0" borderId="0" xfId="0" applyNumberFormat="1" applyFont="1" applyAlignment="1">
      <alignment horizontal="center"/>
    </xf>
    <xf numFmtId="2" fontId="7" fillId="0" borderId="0" xfId="0" applyNumberFormat="1" applyFont="1"/>
    <xf numFmtId="0" fontId="6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4" fillId="0" borderId="0" xfId="0" applyFont="1" applyAlignment="1">
      <alignment horizontal="right" vertical="center" wrapText="1"/>
    </xf>
    <xf numFmtId="164" fontId="5" fillId="0" borderId="0" xfId="0" applyNumberFormat="1" applyFont="1" applyAlignment="1">
      <alignment horizontal="right" wrapText="1"/>
    </xf>
  </cellXfs>
  <cellStyles count="3">
    <cellStyle name="xl36" xfId="2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1.1.2\&#1084;&#1072;&#1096;&#1073;&#1102;&#1088;&#1086;\&#1057;&#1090;&#1072;&#1088;&#1099;&#1081;%20&#1082;&#1086;&#1084;&#1087;\Documents\&#1059;&#1058;&#1054;&#1063;&#1053;&#1045;&#1053;&#1048;&#1071;\&#1059;&#1090;&#1086;&#1095;&#1085;&#1077;&#1085;&#1080;&#1103;%202024\&#1059;&#1090;&#1086;&#1095;&#1085;&#1077;&#1085;&#1080;&#1077;%206\&#1055;&#1088;&#1080;&#1083;&#1086;&#1078;&#1077;&#1085;&#1080;&#1103;%20&#1082;%20&#1056;&#1077;&#1096;&#1077;&#1085;&#1080;&#1102;%20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. источники"/>
      <sheetName val="2.доходы"/>
      <sheetName val="3. разделы "/>
      <sheetName val="4.ведомства"/>
      <sheetName val="5.ЦСтатьи"/>
      <sheetName val="6. капстрой"/>
      <sheetName val="7. прогр заимс"/>
      <sheetName val="свод 2024"/>
      <sheetName val="парам"/>
      <sheetName val="парам (2)"/>
    </sheetNames>
    <sheetDataSet>
      <sheetData sheetId="0"/>
      <sheetData sheetId="1"/>
      <sheetData sheetId="2">
        <row r="451">
          <cell r="J451">
            <v>55979339.359999999</v>
          </cell>
          <cell r="K451">
            <v>46966664.32</v>
          </cell>
        </row>
      </sheetData>
      <sheetData sheetId="3">
        <row r="1025">
          <cell r="K1025">
            <v>40000000</v>
          </cell>
          <cell r="L1025">
            <v>39996000</v>
          </cell>
          <cell r="Q1025">
            <v>1070000000</v>
          </cell>
          <cell r="R1025">
            <v>1069893000</v>
          </cell>
          <cell r="W1025">
            <v>1070000000</v>
          </cell>
          <cell r="X1025">
            <v>1069893000</v>
          </cell>
        </row>
        <row r="1045">
          <cell r="K1045">
            <v>0</v>
          </cell>
          <cell r="L1045">
            <v>0</v>
          </cell>
          <cell r="Q1045">
            <v>0</v>
          </cell>
          <cell r="R1045">
            <v>0</v>
          </cell>
          <cell r="W1045">
            <v>87504600</v>
          </cell>
          <cell r="X1045">
            <v>87495800</v>
          </cell>
        </row>
        <row r="1048">
          <cell r="K1048">
            <v>60119920</v>
          </cell>
          <cell r="L1048">
            <v>59435600</v>
          </cell>
          <cell r="Q1048">
            <v>0</v>
          </cell>
          <cell r="R1048">
            <v>0</v>
          </cell>
        </row>
        <row r="1064">
          <cell r="Q1064">
            <v>0</v>
          </cell>
          <cell r="W1064">
            <v>0</v>
          </cell>
        </row>
        <row r="1066">
          <cell r="Q1066">
            <v>0</v>
          </cell>
          <cell r="W1066">
            <v>0</v>
          </cell>
        </row>
        <row r="1068">
          <cell r="Q1068">
            <v>0</v>
          </cell>
          <cell r="W1068">
            <v>0</v>
          </cell>
        </row>
        <row r="1070">
          <cell r="Q1070">
            <v>0</v>
          </cell>
          <cell r="W1070">
            <v>0</v>
          </cell>
        </row>
        <row r="1138">
          <cell r="K1138">
            <v>1000</v>
          </cell>
          <cell r="Q1138">
            <v>153113700</v>
          </cell>
          <cell r="W1138">
            <v>0</v>
          </cell>
        </row>
        <row r="1140">
          <cell r="K1140">
            <v>191.9</v>
          </cell>
          <cell r="Q1140">
            <v>29381708.100000001</v>
          </cell>
          <cell r="W1140">
            <v>0</v>
          </cell>
        </row>
        <row r="1146">
          <cell r="K1146">
            <v>0</v>
          </cell>
          <cell r="Q1146">
            <v>0</v>
          </cell>
          <cell r="W1146">
            <v>0</v>
          </cell>
        </row>
        <row r="1148">
          <cell r="W1148">
            <v>0</v>
          </cell>
        </row>
      </sheetData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abSelected="1" zoomScale="106" zoomScaleNormal="106" workbookViewId="0">
      <selection activeCell="A3" sqref="A3:E3"/>
    </sheetView>
  </sheetViews>
  <sheetFormatPr defaultRowHeight="12"/>
  <cols>
    <col min="1" max="1" width="65.5703125" style="10" customWidth="1"/>
    <col min="2" max="2" width="10" style="11" customWidth="1"/>
    <col min="3" max="3" width="15.7109375" style="11" customWidth="1"/>
    <col min="4" max="5" width="16.5703125" style="11" customWidth="1"/>
    <col min="6" max="6" width="9.140625" style="13"/>
    <col min="7" max="9" width="14.28515625" style="14" customWidth="1"/>
    <col min="10" max="16384" width="9.140625" style="13"/>
  </cols>
  <sheetData>
    <row r="1" spans="1:9" s="1" customFormat="1" ht="12.75">
      <c r="A1" s="46" t="s">
        <v>0</v>
      </c>
      <c r="B1" s="46"/>
      <c r="C1" s="46"/>
      <c r="D1" s="46"/>
      <c r="E1" s="46"/>
      <c r="G1" s="2"/>
      <c r="H1" s="2"/>
      <c r="I1" s="2"/>
    </row>
    <row r="2" spans="1:9" s="1" customFormat="1" ht="12" customHeight="1">
      <c r="A2" s="47" t="s">
        <v>1</v>
      </c>
      <c r="B2" s="47"/>
      <c r="C2" s="47"/>
      <c r="D2" s="47"/>
      <c r="E2" s="47"/>
      <c r="G2" s="2"/>
      <c r="H2" s="2"/>
      <c r="I2" s="2"/>
    </row>
    <row r="3" spans="1:9" s="1" customFormat="1" ht="12.75">
      <c r="A3" s="46" t="s">
        <v>25</v>
      </c>
      <c r="B3" s="46"/>
      <c r="C3" s="46"/>
      <c r="D3" s="46"/>
      <c r="E3" s="46"/>
      <c r="G3" s="2"/>
      <c r="H3" s="2"/>
      <c r="I3" s="2"/>
    </row>
    <row r="4" spans="1:9" s="6" customFormat="1" ht="15" customHeight="1">
      <c r="A4" s="48" t="s">
        <v>2</v>
      </c>
      <c r="B4" s="48"/>
      <c r="C4" s="48"/>
      <c r="D4" s="48"/>
      <c r="E4" s="48"/>
      <c r="F4" s="3"/>
      <c r="G4" s="4"/>
      <c r="H4" s="4"/>
      <c r="I4" s="5"/>
    </row>
    <row r="5" spans="1:9" s="6" customFormat="1" ht="15" customHeight="1">
      <c r="A5" s="48" t="s">
        <v>3</v>
      </c>
      <c r="B5" s="48"/>
      <c r="C5" s="48"/>
      <c r="D5" s="48"/>
      <c r="E5" s="48"/>
      <c r="F5" s="3"/>
      <c r="G5" s="4"/>
      <c r="H5" s="4"/>
      <c r="I5" s="5"/>
    </row>
    <row r="6" spans="1:9" s="6" customFormat="1" ht="15" customHeight="1">
      <c r="A6" s="48" t="s">
        <v>4</v>
      </c>
      <c r="B6" s="48"/>
      <c r="C6" s="48"/>
      <c r="D6" s="48"/>
      <c r="E6" s="48"/>
      <c r="F6" s="3"/>
      <c r="G6" s="4"/>
      <c r="H6" s="4"/>
      <c r="I6" s="5"/>
    </row>
    <row r="7" spans="1:9" s="1" customFormat="1" ht="12.75">
      <c r="A7" s="7"/>
      <c r="B7" s="8"/>
      <c r="C7" s="8"/>
      <c r="D7" s="9"/>
      <c r="E7" s="9"/>
      <c r="G7" s="2"/>
      <c r="H7" s="2"/>
      <c r="I7" s="2"/>
    </row>
    <row r="8" spans="1:9" s="1" customFormat="1" ht="49.5" customHeight="1">
      <c r="A8" s="40" t="s">
        <v>5</v>
      </c>
      <c r="B8" s="40"/>
      <c r="C8" s="40"/>
      <c r="D8" s="40"/>
      <c r="E8" s="40"/>
      <c r="G8" s="2"/>
      <c r="H8" s="2"/>
      <c r="I8" s="2"/>
    </row>
    <row r="10" spans="1:9">
      <c r="E10" s="12" t="s">
        <v>6</v>
      </c>
    </row>
    <row r="11" spans="1:9">
      <c r="A11" s="41" t="s">
        <v>7</v>
      </c>
      <c r="B11" s="43" t="s">
        <v>8</v>
      </c>
      <c r="C11" s="45" t="s">
        <v>9</v>
      </c>
      <c r="D11" s="45"/>
      <c r="E11" s="45"/>
    </row>
    <row r="12" spans="1:9" ht="27" customHeight="1">
      <c r="A12" s="42"/>
      <c r="B12" s="44"/>
      <c r="C12" s="15" t="s">
        <v>10</v>
      </c>
      <c r="D12" s="15" t="s">
        <v>11</v>
      </c>
      <c r="E12" s="15" t="s">
        <v>12</v>
      </c>
    </row>
    <row r="13" spans="1:9" s="20" customFormat="1" ht="24">
      <c r="A13" s="16" t="s">
        <v>13</v>
      </c>
      <c r="B13" s="17"/>
      <c r="C13" s="18">
        <f>C14</f>
        <v>40911000</v>
      </c>
      <c r="D13" s="19">
        <f>D14</f>
        <v>0</v>
      </c>
      <c r="E13" s="19">
        <f>E14</f>
        <v>0</v>
      </c>
      <c r="G13" s="21"/>
      <c r="H13" s="21"/>
      <c r="I13" s="21"/>
    </row>
    <row r="14" spans="1:9">
      <c r="A14" s="22" t="s">
        <v>14</v>
      </c>
      <c r="B14" s="23">
        <v>731</v>
      </c>
      <c r="C14" s="24">
        <f>SUM(C15:C16)</f>
        <v>40911000</v>
      </c>
      <c r="D14" s="25">
        <f>SUM(D15:D16)</f>
        <v>0</v>
      </c>
      <c r="E14" s="25">
        <f>SUM(E15:E16)</f>
        <v>0</v>
      </c>
    </row>
    <row r="15" spans="1:9">
      <c r="A15" s="22" t="s">
        <v>15</v>
      </c>
      <c r="B15" s="23"/>
      <c r="C15" s="24">
        <v>39001000</v>
      </c>
      <c r="D15" s="25">
        <f>'[1]4.ведомства'!Q1064</f>
        <v>0</v>
      </c>
      <c r="E15" s="25">
        <f>'[1]4.ведомства'!W1064</f>
        <v>0</v>
      </c>
    </row>
    <row r="16" spans="1:9">
      <c r="A16" s="22" t="s">
        <v>16</v>
      </c>
      <c r="B16" s="23"/>
      <c r="C16" s="24">
        <v>1910000</v>
      </c>
      <c r="D16" s="25">
        <f>'[1]4.ведомства'!Q1068</f>
        <v>0</v>
      </c>
      <c r="E16" s="25">
        <f>'[1]4.ведомства'!W1068</f>
        <v>0</v>
      </c>
    </row>
    <row r="17" spans="1:9" s="20" customFormat="1" ht="24">
      <c r="A17" s="16" t="s">
        <v>17</v>
      </c>
      <c r="B17" s="17"/>
      <c r="C17" s="18">
        <f>C18</f>
        <v>16309000</v>
      </c>
      <c r="D17" s="19">
        <f>D18</f>
        <v>0</v>
      </c>
      <c r="E17" s="19">
        <f>E18</f>
        <v>0</v>
      </c>
      <c r="G17" s="21"/>
      <c r="H17" s="21"/>
      <c r="I17" s="21"/>
    </row>
    <row r="18" spans="1:9">
      <c r="A18" s="22" t="s">
        <v>14</v>
      </c>
      <c r="B18" s="23">
        <v>731</v>
      </c>
      <c r="C18" s="24">
        <f>SUM(C19:C20)</f>
        <v>16309000</v>
      </c>
      <c r="D18" s="25">
        <f>SUM(D19:D20)</f>
        <v>0</v>
      </c>
      <c r="E18" s="25">
        <f>SUM(E19:E20)</f>
        <v>0</v>
      </c>
    </row>
    <row r="19" spans="1:9">
      <c r="A19" s="22" t="s">
        <v>15</v>
      </c>
      <c r="B19" s="23"/>
      <c r="C19" s="24">
        <v>15547000</v>
      </c>
      <c r="D19" s="25">
        <f>'[1]4.ведомства'!Q1066</f>
        <v>0</v>
      </c>
      <c r="E19" s="25">
        <f>'[1]4.ведомства'!W1066</f>
        <v>0</v>
      </c>
    </row>
    <row r="20" spans="1:9">
      <c r="A20" s="22" t="s">
        <v>16</v>
      </c>
      <c r="B20" s="23"/>
      <c r="C20" s="24">
        <v>762000</v>
      </c>
      <c r="D20" s="25">
        <f>'[1]4.ведомства'!Q1070</f>
        <v>0</v>
      </c>
      <c r="E20" s="25">
        <f>'[1]4.ведомства'!W1070</f>
        <v>0</v>
      </c>
    </row>
    <row r="21" spans="1:9" ht="36">
      <c r="A21" s="16" t="s">
        <v>18</v>
      </c>
      <c r="B21" s="26"/>
      <c r="C21" s="18">
        <f>C22</f>
        <v>116099259.35999998</v>
      </c>
      <c r="D21" s="19">
        <f t="shared" ref="D21:E21" si="0">D22</f>
        <v>0</v>
      </c>
      <c r="E21" s="19">
        <f t="shared" si="0"/>
        <v>0</v>
      </c>
    </row>
    <row r="22" spans="1:9">
      <c r="A22" s="22" t="s">
        <v>14</v>
      </c>
      <c r="B22" s="27">
        <v>731</v>
      </c>
      <c r="C22" s="24">
        <f>C23+C24</f>
        <v>116099259.35999998</v>
      </c>
      <c r="D22" s="25">
        <f t="shared" ref="D22:E22" si="1">D23+D24</f>
        <v>0</v>
      </c>
      <c r="E22" s="25">
        <f t="shared" si="1"/>
        <v>0</v>
      </c>
    </row>
    <row r="23" spans="1:9">
      <c r="A23" s="22" t="s">
        <v>15</v>
      </c>
      <c r="B23" s="27"/>
      <c r="C23" s="24">
        <f>'[1]4.ведомства'!L1048+'[1]3. разделы '!K451</f>
        <v>106402264.31999999</v>
      </c>
      <c r="D23" s="25">
        <f>'[1]4.ведомства'!R1048</f>
        <v>0</v>
      </c>
      <c r="E23" s="25">
        <v>0</v>
      </c>
    </row>
    <row r="24" spans="1:9">
      <c r="A24" s="22" t="s">
        <v>19</v>
      </c>
      <c r="B24" s="27"/>
      <c r="C24" s="24">
        <f>'[1]4.ведомства'!K1048-'[1]4.ведомства'!L1048+'[1]3. разделы '!J451-'[1]3. разделы '!K451</f>
        <v>9696995.0399999991</v>
      </c>
      <c r="D24" s="25">
        <f>'[1]4.ведомства'!Q1048-'[1]4.ведомства'!R1048</f>
        <v>0</v>
      </c>
      <c r="E24" s="25">
        <f>'[1]4.ведомства'!W1148</f>
        <v>0</v>
      </c>
    </row>
    <row r="25" spans="1:9" s="20" customFormat="1" ht="25.5" customHeight="1">
      <c r="A25" s="16" t="s">
        <v>20</v>
      </c>
      <c r="B25" s="26"/>
      <c r="C25" s="28">
        <f>C26</f>
        <v>1191.9000000000001</v>
      </c>
      <c r="D25" s="19">
        <f>D26</f>
        <v>182495408.09999999</v>
      </c>
      <c r="E25" s="19">
        <f>E26</f>
        <v>0</v>
      </c>
      <c r="G25" s="21"/>
      <c r="H25" s="21"/>
      <c r="I25" s="21"/>
    </row>
    <row r="26" spans="1:9">
      <c r="A26" s="22" t="s">
        <v>14</v>
      </c>
      <c r="B26" s="27">
        <v>731</v>
      </c>
      <c r="C26" s="29">
        <f>C28+C27</f>
        <v>1191.9000000000001</v>
      </c>
      <c r="D26" s="29">
        <f>D28+D27</f>
        <v>182495408.09999999</v>
      </c>
      <c r="E26" s="25">
        <f>E28</f>
        <v>0</v>
      </c>
    </row>
    <row r="27" spans="1:9">
      <c r="A27" s="22" t="s">
        <v>15</v>
      </c>
      <c r="B27" s="27"/>
      <c r="C27" s="29">
        <f>'[1]4.ведомства'!K1138</f>
        <v>1000</v>
      </c>
      <c r="D27" s="25">
        <f>'[1]4.ведомства'!Q1138</f>
        <v>153113700</v>
      </c>
      <c r="E27" s="25">
        <f>'[1]4.ведомства'!W1138</f>
        <v>0</v>
      </c>
    </row>
    <row r="28" spans="1:9">
      <c r="A28" s="22" t="s">
        <v>19</v>
      </c>
      <c r="B28" s="27"/>
      <c r="C28" s="30">
        <f>'[1]4.ведомства'!K1140+'[1]4.ведомства'!K1146</f>
        <v>191.9</v>
      </c>
      <c r="D28" s="25">
        <f>'[1]4.ведомства'!Q1140+'[1]4.ведомства'!Q1146</f>
        <v>29381708.100000001</v>
      </c>
      <c r="E28" s="25">
        <f>'[1]4.ведомства'!W1140+'[1]4.ведомства'!W1146</f>
        <v>0</v>
      </c>
    </row>
    <row r="29" spans="1:9" s="20" customFormat="1" ht="24">
      <c r="A29" s="31" t="s">
        <v>21</v>
      </c>
      <c r="B29" s="26"/>
      <c r="C29" s="32">
        <f>C30</f>
        <v>40000000</v>
      </c>
      <c r="D29" s="32">
        <f t="shared" ref="D29:E29" si="2">D30</f>
        <v>1070000000</v>
      </c>
      <c r="E29" s="32">
        <f t="shared" si="2"/>
        <v>1070000000</v>
      </c>
      <c r="G29" s="21"/>
      <c r="H29" s="21"/>
      <c r="I29" s="21"/>
    </row>
    <row r="30" spans="1:9">
      <c r="A30" s="22" t="s">
        <v>14</v>
      </c>
      <c r="B30" s="27">
        <v>731</v>
      </c>
      <c r="C30" s="30">
        <f>C31+C32</f>
        <v>40000000</v>
      </c>
      <c r="D30" s="30">
        <f t="shared" ref="D30:E30" si="3">D31+D32</f>
        <v>1070000000</v>
      </c>
      <c r="E30" s="30">
        <f t="shared" si="3"/>
        <v>1070000000</v>
      </c>
    </row>
    <row r="31" spans="1:9">
      <c r="A31" s="22" t="s">
        <v>15</v>
      </c>
      <c r="B31" s="27"/>
      <c r="C31" s="30">
        <f>'[1]4.ведомства'!L1025</f>
        <v>39996000</v>
      </c>
      <c r="D31" s="25">
        <f>'[1]4.ведомства'!R1025</f>
        <v>1069893000</v>
      </c>
      <c r="E31" s="25">
        <f>'[1]4.ведомства'!X1025</f>
        <v>1069893000</v>
      </c>
    </row>
    <row r="32" spans="1:9">
      <c r="A32" s="22" t="s">
        <v>19</v>
      </c>
      <c r="B32" s="27"/>
      <c r="C32" s="30">
        <f>'[1]4.ведомства'!K1025-'[1]4.ведомства'!L1025</f>
        <v>4000</v>
      </c>
      <c r="D32" s="25">
        <f>'[1]4.ведомства'!Q1025-'[1]4.ведомства'!R1025</f>
        <v>107000</v>
      </c>
      <c r="E32" s="25">
        <f>'[1]4.ведомства'!W1025-'[1]4.ведомства'!X1025</f>
        <v>107000</v>
      </c>
    </row>
    <row r="33" spans="1:9" ht="24">
      <c r="A33" s="16" t="s">
        <v>22</v>
      </c>
      <c r="B33" s="27"/>
      <c r="C33" s="32">
        <f>C34+C35</f>
        <v>0</v>
      </c>
      <c r="D33" s="32">
        <f t="shared" ref="D33" si="4">D34+D35</f>
        <v>0</v>
      </c>
      <c r="E33" s="32">
        <f>E34</f>
        <v>87504600</v>
      </c>
    </row>
    <row r="34" spans="1:9">
      <c r="A34" s="22" t="s">
        <v>14</v>
      </c>
      <c r="B34" s="27">
        <v>731</v>
      </c>
      <c r="C34" s="30">
        <f>'[1]4.ведомства'!K1045</f>
        <v>0</v>
      </c>
      <c r="D34" s="25">
        <f>'[1]4.ведомства'!Q1045</f>
        <v>0</v>
      </c>
      <c r="E34" s="25">
        <f>E35+E36</f>
        <v>87504600</v>
      </c>
    </row>
    <row r="35" spans="1:9">
      <c r="A35" s="22" t="s">
        <v>15</v>
      </c>
      <c r="B35" s="27"/>
      <c r="C35" s="30">
        <f>'[1]4.ведомства'!L1045</f>
        <v>0</v>
      </c>
      <c r="D35" s="25">
        <f>'[1]4.ведомства'!R1045</f>
        <v>0</v>
      </c>
      <c r="E35" s="25">
        <f>'[1]4.ведомства'!X1045</f>
        <v>87495800</v>
      </c>
    </row>
    <row r="36" spans="1:9">
      <c r="A36" s="22" t="s">
        <v>19</v>
      </c>
      <c r="B36" s="27"/>
      <c r="C36" s="30">
        <f>'[1]4.ведомства'!K1045-'[1]4.ведомства'!L1045</f>
        <v>0</v>
      </c>
      <c r="D36" s="25">
        <f>'[1]4.ведомства'!Q1045-'[1]4.ведомства'!R1045</f>
        <v>0</v>
      </c>
      <c r="E36" s="25">
        <f>'[1]4.ведомства'!W1045-'[1]4.ведомства'!X1045</f>
        <v>8800</v>
      </c>
    </row>
    <row r="37" spans="1:9" s="34" customFormat="1">
      <c r="A37" s="16" t="s">
        <v>23</v>
      </c>
      <c r="B37" s="33"/>
      <c r="C37" s="19">
        <f>C25+C13+C21+C17+C29+C33</f>
        <v>213320451.25999999</v>
      </c>
      <c r="D37" s="19">
        <f t="shared" ref="D37:E37" si="5">D25+D13+D21+D17+D29+D33</f>
        <v>1252495408.0999999</v>
      </c>
      <c r="E37" s="19">
        <f t="shared" si="5"/>
        <v>1157504600</v>
      </c>
      <c r="G37" s="35"/>
      <c r="H37" s="35"/>
      <c r="I37" s="35"/>
    </row>
    <row r="38" spans="1:9" ht="15" customHeight="1">
      <c r="A38" s="36" t="s">
        <v>24</v>
      </c>
      <c r="C38" s="37"/>
    </row>
    <row r="39" spans="1:9">
      <c r="C39" s="38"/>
    </row>
    <row r="44" spans="1:9">
      <c r="D44" s="39"/>
    </row>
  </sheetData>
  <mergeCells count="10">
    <mergeCell ref="A8:E8"/>
    <mergeCell ref="A11:A12"/>
    <mergeCell ref="B11:B12"/>
    <mergeCell ref="C11:E11"/>
    <mergeCell ref="A1:E1"/>
    <mergeCell ref="A2:E2"/>
    <mergeCell ref="A3:E3"/>
    <mergeCell ref="A4:E4"/>
    <mergeCell ref="A5:E5"/>
    <mergeCell ref="A6:E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6. капстрой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dcterms:created xsi:type="dcterms:W3CDTF">2024-11-28T14:21:02Z</dcterms:created>
  <dcterms:modified xsi:type="dcterms:W3CDTF">2024-12-17T09:50:41Z</dcterms:modified>
</cp:coreProperties>
</file>